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380" windowHeight="8130" tabRatio="917" activeTab="1"/>
  </bookViews>
  <sheets>
    <sheet name="ORÇ" sheetId="1" r:id="rId1"/>
    <sheet name="CFF" sheetId="2" r:id="rId2"/>
  </sheets>
  <definedNames>
    <definedName name="_xlnm._FilterDatabase" localSheetId="0" hidden="1">'ORÇ'!$D$20:$D$33</definedName>
    <definedName name="_xlnm.Print_Area" localSheetId="1">'CFF'!$B$2:$Q$33</definedName>
    <definedName name="_xlnm.Print_Area" localSheetId="0">'ORÇ'!$B$2:$J$54</definedName>
    <definedName name="CONCATENAR">CONCATENATE(#REF!," ",#REF!)</definedName>
    <definedName name="Excel_BuiltIn__FilterDatabase" localSheetId="1">#REF!</definedName>
    <definedName name="Excel_BuiltIn__FilterDatabase">#REF!</definedName>
    <definedName name="Excel_BuiltIn__FilterDatabase_1" localSheetId="1">#REF!</definedName>
    <definedName name="Excel_BuiltIn__FilterDatabase_1">#REF!</definedName>
    <definedName name="Excel_BuiltIn_Database" localSheetId="1">#REF!</definedName>
    <definedName name="Excel_BuiltIn_Database">#REF!</definedName>
    <definedName name="Excel_BuiltIn_Print_Area_2" localSheetId="1">#REF!</definedName>
    <definedName name="Excel_BuiltIn_Print_Area_2">#REF!</definedName>
    <definedName name="Excel_BuiltIn_Print_Titles" localSheetId="0">'ORÇ'!$D$7:$IH$20</definedName>
    <definedName name="_xlnm.Print_Titles" localSheetId="0">'ORÇ'!$2:$20</definedName>
  </definedNames>
  <calcPr fullCalcOnLoad="1"/>
</workbook>
</file>

<file path=xl/sharedStrings.xml><?xml version="1.0" encoding="utf-8"?>
<sst xmlns="http://schemas.openxmlformats.org/spreadsheetml/2006/main" count="95" uniqueCount="78">
  <si>
    <t xml:space="preserve"> TOTAL </t>
  </si>
  <si>
    <t>m²</t>
  </si>
  <si>
    <t>m³</t>
  </si>
  <si>
    <t>ITEM</t>
  </si>
  <si>
    <t>UNID.</t>
  </si>
  <si>
    <t>un</t>
  </si>
  <si>
    <t>m</t>
  </si>
  <si>
    <t>m³xkm</t>
  </si>
  <si>
    <t>QUANT.</t>
  </si>
  <si>
    <t>CUSTO UNIT.</t>
  </si>
  <si>
    <t>PLANILHA ORÇAMENTÁRIA</t>
  </si>
  <si>
    <t>1.0</t>
  </si>
  <si>
    <t>1.1</t>
  </si>
  <si>
    <t>TOTAL GERAL COM BDI</t>
  </si>
  <si>
    <t>SERVIÇOS PRELIMINARES</t>
  </si>
  <si>
    <t>PREÇO UNIT. C/ BDI</t>
  </si>
  <si>
    <t>________________________________________</t>
  </si>
  <si>
    <t>02.08.020</t>
  </si>
  <si>
    <t>02.10.050</t>
  </si>
  <si>
    <t>05.10.036</t>
  </si>
  <si>
    <t>07.01.060</t>
  </si>
  <si>
    <t>07.11.020</t>
  </si>
  <si>
    <t>08.05.190</t>
  </si>
  <si>
    <t>2.0</t>
  </si>
  <si>
    <t>2.1</t>
  </si>
  <si>
    <t>2.2</t>
  </si>
  <si>
    <t>2.3</t>
  </si>
  <si>
    <t>2.4</t>
  </si>
  <si>
    <t>2.5</t>
  </si>
  <si>
    <t>2.6</t>
  </si>
  <si>
    <t>CONTENÇÃO EM GABIÃO</t>
  </si>
  <si>
    <t>2.7</t>
  </si>
  <si>
    <t>01.17.061</t>
  </si>
  <si>
    <t>05.09.007</t>
  </si>
  <si>
    <t>08.10.109</t>
  </si>
  <si>
    <t>SERVIÇOS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</si>
  <si>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</si>
  <si>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</si>
  <si>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</si>
  <si>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</si>
  <si>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</si>
  <si>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</si>
  <si>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</si>
  <si>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</si>
  <si>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</si>
  <si>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</si>
  <si>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</si>
  <si>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</si>
  <si>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</si>
  <si>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RECURSOS ESTADUAIS</t>
  </si>
  <si>
    <t>RECURSOS PRÓPRIOS</t>
  </si>
  <si>
    <t xml:space="preserve">T O T A L </t>
  </si>
  <si>
    <t>___________________________________________</t>
  </si>
  <si>
    <t>CPOS</t>
  </si>
  <si>
    <t>PLACA DE IDENTIFICAÇÃO PARA OBRA</t>
  </si>
  <si>
    <t>PROJETO EXECUTIVO DE ESTRUTURA EM FORMATO A0</t>
  </si>
  <si>
    <t>LOCAÇÃO PARA MUROS, CERCAS E ALAMBRADOS</t>
  </si>
  <si>
    <t>ESCAVAÇÃO E CARGA MECANIZADA EM SOLO DE 2ª CATEGORIA, EM CAMPO ABERTO</t>
  </si>
  <si>
    <t>REATERRO COMPACTADO MECANIZADO DE VALA OU CAVA COM COMPACTADOR</t>
  </si>
  <si>
    <t>GABIÃO TIPO CAIXA EM TELA METÁLICA, ALTURA DE 1,0M, COM REVESTIMENTO LIGA ZINCO/ALUMÍNIO, MALHA HEXAGONAL 8/10 CM, FIO DIÂMETRO 2,70MM, INDEPENDENTE DO FORMATO OU UTILIZAÇÃO</t>
  </si>
  <si>
    <t>MANTA GEOTÊXTIL COM RESISTÊNCIA À TRAÇÃO LONGITUDINAL DE 16KN/M E TRANSVERSAL DE 14KN/M</t>
  </si>
  <si>
    <t>TAXA DE DESTINAÇÃO DE RESÍDUO SÓLIDO EM ATERRO, TIPO SOLO/TERRA</t>
  </si>
  <si>
    <t>TRANSPORTE DE SOLO BREJOSO POR CAMINHÃO PARA DISTÂNCIAS SUPERIORES AO 20° KM</t>
  </si>
  <si>
    <t xml:space="preserve">OBRA: </t>
  </si>
  <si>
    <t xml:space="preserve">LOCAL: </t>
  </si>
  <si>
    <t>DATA DA ELABORAÇÃO:</t>
  </si>
  <si>
    <t>BASE: CPOS 175</t>
  </si>
  <si>
    <t>BASE DE SERVIÇOS</t>
  </si>
  <si>
    <t>CÓDIGOS SERVIÇOS</t>
  </si>
  <si>
    <t>DESCRIÇÃO DOS SERVIÇOS</t>
  </si>
  <si>
    <t>ENGENHEIRO CIVIL</t>
  </si>
  <si>
    <t>PRAÇA PINHO BRAVO</t>
  </si>
  <si>
    <t>Nome</t>
  </si>
  <si>
    <t>CREA Nº xxxxxxxx</t>
  </si>
  <si>
    <t>Autor da Planilha</t>
  </si>
  <si>
    <t>Engº xxxxxxxxxxxxxx</t>
  </si>
  <si>
    <t>CREA  n° xxxxxxxxxxxxxx</t>
  </si>
  <si>
    <t>CONTEÇÃO DE ENCOSTAS EM PARTE DA MARGEM DO RIA CAPIVARI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</si>
</sst>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&quot;R$  &quot;* #,##0.00_-;_-&quot;R$  &quot;* #,##0.00\-;_-&quot;R$  &quot;* \-??_-;_-@_-"/>
    <numFmt numFmtId="171" formatCode="_-* #,##0.00_-;_-* #,##0.00\-;_-* \-??_-;_-@_-"/>
    <numFmt numFmtId="172" formatCode="_(* #,##0.00_);_(* \(#,##0.00\);_(* \-??_);_(@_)"/>
    <numFmt numFmtId="173" formatCode="* #,##0.00\ ;* \(#,##0.00\);* \-#\ ;@\ "/>
    <numFmt numFmtId="174" formatCode="#,##0.000"/>
    <numFmt numFmtId="175" formatCode="00\-00\-00"/>
    <numFmt numFmtId="176" formatCode="_(* #,##0.00_);_(* \(#,##0.00\);_(* &quot;-&quot;??_);_(@_)"/>
    <numFmt numFmtId="177" formatCode="0.00_ ;[Red]\-0.00\ "/>
    <numFmt numFmtId="178" formatCode="* #,##0.0000\ ;* \(#,##0.0000\);* \-#.00\ ;@\ "/>
    <numFmt numFmtId="179" formatCode="0.000_ ;[Red]\-0.000\ "/>
    <numFmt numFmtId="180" formatCode="0.00000_ ;[Red]\-0.00000\ "/>
    <numFmt numFmtId="181" formatCode="_(&quot;Cr$&quot;* #,##0.00_);_(&quot;Cr$&quot;* \(#,##0.00\);_(&quot;Cr$&quot;* &quot;-&quot;??_);_(@_)"/>
    <numFmt numFmtId="182" formatCode="0.0000000000000000000"/>
    <numFmt numFmtId="183" formatCode="0.000000000000"/>
    <numFmt numFmtId="184" formatCode="dd\-mmm\-yy"/>
    <numFmt numFmtId="185" formatCode="#,##0.0000"/>
    <numFmt numFmtId="186" formatCode="0.0%"/>
    <numFmt numFmtId="187" formatCode="_(&quot;R$ &quot;* #,##0.00_);_(&quot;R$ &quot;* \(#,##0.00\);_(&quot;R$ &quot;* &quot;-&quot;??_);_(@_)"/>
    <numFmt numFmtId="188" formatCode="#,##0.000000000000000"/>
    <numFmt numFmtId="189" formatCode="_-* #,##0.000000000000000_-;\-* #,##0.000000000000000_-;_-* &quot;-&quot;???????????????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b/>
      <sz val="16"/>
      <name val="Tahoma"/>
      <family val="2"/>
    </font>
    <font>
      <sz val="10"/>
      <name val="Tahoma"/>
      <family val="2"/>
    </font>
    <font>
      <b/>
      <sz val="24"/>
      <name val="Tahoma"/>
      <family val="2"/>
    </font>
    <font>
      <b/>
      <sz val="22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b/>
      <sz val="18"/>
      <color indexed="62"/>
      <name val="Cambria"/>
      <family val="2"/>
    </font>
    <font>
      <sz val="10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10"/>
      <name val="Cambria"/>
      <family val="1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name val="Cambria"/>
      <family val="1"/>
    </font>
    <font>
      <b/>
      <sz val="12"/>
      <name val="Cambria"/>
      <family val="1"/>
    </font>
    <font>
      <b/>
      <sz val="11"/>
      <color indexed="56"/>
      <name val="Cambria"/>
      <family val="1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9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top"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176" fontId="60" fillId="0" borderId="0" xfId="79" applyFont="1" applyAlignment="1">
      <alignment vertical="center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center" vertical="center" wrapText="1" shrinkToFit="1"/>
    </xf>
    <xf numFmtId="10" fontId="36" fillId="0" borderId="13" xfId="0" applyNumberFormat="1" applyFont="1" applyBorder="1" applyAlignment="1" applyProtection="1">
      <alignment horizontal="center" vertical="center" wrapText="1" shrinkToFit="1"/>
      <protection locked="0"/>
    </xf>
    <xf numFmtId="10" fontId="36" fillId="0" borderId="13" xfId="0" applyNumberFormat="1" applyFont="1" applyBorder="1" applyAlignment="1">
      <alignment horizontal="center" vertical="center" wrapText="1" shrinkToFit="1"/>
    </xf>
    <xf numFmtId="43" fontId="36" fillId="0" borderId="14" xfId="76" applyFont="1" applyBorder="1" applyAlignment="1">
      <alignment horizontal="center" vertical="center" wrapText="1" shrinkToFit="1"/>
    </xf>
    <xf numFmtId="2" fontId="30" fillId="0" borderId="0" xfId="0" applyNumberFormat="1" applyFont="1" applyAlignment="1">
      <alignment vertical="center"/>
    </xf>
    <xf numFmtId="176" fontId="30" fillId="0" borderId="0" xfId="79" applyFont="1" applyAlignment="1">
      <alignment vertical="center"/>
    </xf>
    <xf numFmtId="0" fontId="37" fillId="0" borderId="15" xfId="51" applyFont="1" applyBorder="1" applyAlignment="1">
      <alignment horizontal="left"/>
      <protection/>
    </xf>
    <xf numFmtId="0" fontId="37" fillId="0" borderId="16" xfId="51" applyFont="1" applyBorder="1" applyAlignment="1">
      <alignment horizontal="left"/>
      <protection/>
    </xf>
    <xf numFmtId="0" fontId="37" fillId="0" borderId="17" xfId="51" applyFont="1" applyBorder="1" applyAlignment="1">
      <alignment horizontal="left"/>
      <protection/>
    </xf>
    <xf numFmtId="43" fontId="38" fillId="0" borderId="17" xfId="76" applyFont="1" applyBorder="1" applyAlignment="1">
      <alignment vertical="center" shrinkToFit="1"/>
    </xf>
    <xf numFmtId="187" fontId="39" fillId="0" borderId="0" xfId="0" applyNumberFormat="1" applyFont="1" applyAlignment="1">
      <alignment vertical="center"/>
    </xf>
    <xf numFmtId="43" fontId="38" fillId="0" borderId="10" xfId="76" applyFont="1" applyBorder="1" applyAlignment="1">
      <alignment vertical="center"/>
    </xf>
    <xf numFmtId="0" fontId="37" fillId="0" borderId="15" xfId="51" applyFont="1" applyBorder="1" applyAlignment="1">
      <alignment/>
      <protection/>
    </xf>
    <xf numFmtId="0" fontId="37" fillId="0" borderId="18" xfId="51" applyFont="1" applyBorder="1" applyAlignment="1">
      <alignment/>
      <protection/>
    </xf>
    <xf numFmtId="0" fontId="37" fillId="0" borderId="17" xfId="51" applyFont="1" applyBorder="1" applyAlignment="1">
      <alignment/>
      <protection/>
    </xf>
    <xf numFmtId="169" fontId="3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49" fontId="36" fillId="0" borderId="0" xfId="0" applyNumberFormat="1" applyFont="1" applyFill="1" applyAlignment="1" applyProtection="1">
      <alignment horizontal="center"/>
      <protection/>
    </xf>
    <xf numFmtId="0" fontId="36" fillId="0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 vertical="center"/>
      <protection/>
    </xf>
    <xf numFmtId="2" fontId="36" fillId="24" borderId="0" xfId="0" applyNumberFormat="1" applyFont="1" applyFill="1" applyAlignment="1" applyProtection="1">
      <alignment/>
      <protection/>
    </xf>
    <xf numFmtId="178" fontId="36" fillId="0" borderId="0" xfId="0" applyNumberFormat="1" applyFont="1" applyFill="1" applyAlignment="1" applyProtection="1">
      <alignment/>
      <protection/>
    </xf>
    <xf numFmtId="173" fontId="36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/>
      <protection/>
    </xf>
    <xf numFmtId="178" fontId="36" fillId="0" borderId="0" xfId="0" applyNumberFormat="1" applyFont="1" applyFill="1" applyAlignment="1" applyProtection="1">
      <alignment horizontal="center"/>
      <protection/>
    </xf>
    <xf numFmtId="173" fontId="36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distributed"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 horizontal="right" vertical="distributed" wrapText="1"/>
      <protection/>
    </xf>
    <xf numFmtId="0" fontId="27" fillId="0" borderId="0" xfId="0" applyNumberFormat="1" applyFont="1" applyAlignment="1" applyProtection="1">
      <alignment horizontal="right" vertical="distributed"/>
      <protection/>
    </xf>
    <xf numFmtId="0" fontId="36" fillId="0" borderId="0" xfId="0" applyFont="1" applyFill="1" applyBorder="1" applyAlignment="1" applyProtection="1">
      <alignment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49" fontId="61" fillId="25" borderId="19" xfId="0" applyNumberFormat="1" applyFont="1" applyFill="1" applyBorder="1" applyAlignment="1" applyProtection="1">
      <alignment horizontal="center" vertical="center"/>
      <protection/>
    </xf>
    <xf numFmtId="173" fontId="61" fillId="25" borderId="20" xfId="0" applyNumberFormat="1" applyFont="1" applyFill="1" applyBorder="1" applyAlignment="1" applyProtection="1">
      <alignment horizontal="center" vertical="center" wrapText="1"/>
      <protection/>
    </xf>
    <xf numFmtId="49" fontId="61" fillId="25" borderId="20" xfId="0" applyNumberFormat="1" applyFont="1" applyFill="1" applyBorder="1" applyAlignment="1" applyProtection="1">
      <alignment horizontal="center" vertical="center" wrapText="1"/>
      <protection/>
    </xf>
    <xf numFmtId="0" fontId="61" fillId="25" borderId="20" xfId="0" applyFont="1" applyFill="1" applyBorder="1" applyAlignment="1" applyProtection="1">
      <alignment horizontal="left" vertical="center"/>
      <protection/>
    </xf>
    <xf numFmtId="49" fontId="61" fillId="25" borderId="20" xfId="0" applyNumberFormat="1" applyFont="1" applyFill="1" applyBorder="1" applyAlignment="1" applyProtection="1">
      <alignment horizontal="center" vertical="center"/>
      <protection/>
    </xf>
    <xf numFmtId="2" fontId="61" fillId="25" borderId="20" xfId="0" applyNumberFormat="1" applyFont="1" applyFill="1" applyBorder="1" applyAlignment="1" applyProtection="1">
      <alignment horizontal="center" vertical="center"/>
      <protection/>
    </xf>
    <xf numFmtId="178" fontId="61" fillId="25" borderId="20" xfId="0" applyNumberFormat="1" applyFont="1" applyFill="1" applyBorder="1" applyAlignment="1" applyProtection="1">
      <alignment horizontal="center" vertical="center" wrapText="1"/>
      <protection/>
    </xf>
    <xf numFmtId="173" fontId="61" fillId="25" borderId="21" xfId="0" applyNumberFormat="1" applyFont="1" applyFill="1" applyBorder="1" applyAlignment="1" applyProtection="1">
      <alignment horizontal="center" vertical="center"/>
      <protection/>
    </xf>
    <xf numFmtId="0" fontId="44" fillId="26" borderId="22" xfId="0" applyFont="1" applyFill="1" applyBorder="1" applyAlignment="1" applyProtection="1">
      <alignment horizontal="center" vertical="center" wrapText="1"/>
      <protection/>
    </xf>
    <xf numFmtId="0" fontId="36" fillId="26" borderId="23" xfId="0" applyFont="1" applyFill="1" applyBorder="1" applyAlignment="1" applyProtection="1">
      <alignment vertical="center" wrapText="1"/>
      <protection/>
    </xf>
    <xf numFmtId="49" fontId="44" fillId="26" borderId="23" xfId="0" applyNumberFormat="1" applyFont="1" applyFill="1" applyBorder="1" applyAlignment="1" applyProtection="1">
      <alignment horizontal="center" vertical="center" wrapText="1"/>
      <protection/>
    </xf>
    <xf numFmtId="0" fontId="35" fillId="26" borderId="23" xfId="0" applyFont="1" applyFill="1" applyBorder="1" applyAlignment="1" applyProtection="1">
      <alignment vertical="center" wrapText="1"/>
      <protection/>
    </xf>
    <xf numFmtId="49" fontId="36" fillId="26" borderId="23" xfId="0" applyNumberFormat="1" applyFont="1" applyFill="1" applyBorder="1" applyAlignment="1" applyProtection="1">
      <alignment horizontal="center" vertical="center" wrapText="1"/>
      <protection/>
    </xf>
    <xf numFmtId="4" fontId="36" fillId="26" borderId="23" xfId="0" applyNumberFormat="1" applyFont="1" applyFill="1" applyBorder="1" applyAlignment="1" applyProtection="1">
      <alignment vertical="center" wrapText="1"/>
      <protection/>
    </xf>
    <xf numFmtId="169" fontId="35" fillId="26" borderId="24" xfId="45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36" fillId="0" borderId="26" xfId="0" applyNumberFormat="1" applyFont="1" applyFill="1" applyBorder="1" applyAlignment="1" applyProtection="1">
      <alignment horizontal="center" vertical="center" wrapText="1"/>
      <protection/>
    </xf>
    <xf numFmtId="175" fontId="45" fillId="0" borderId="26" xfId="0" applyNumberFormat="1" applyFont="1" applyFill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left" vertic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4" fontId="36" fillId="24" borderId="26" xfId="0" applyNumberFormat="1" applyFont="1" applyFill="1" applyBorder="1" applyAlignment="1" applyProtection="1">
      <alignment vertical="center" wrapText="1"/>
      <protection/>
    </xf>
    <xf numFmtId="4" fontId="36" fillId="0" borderId="26" xfId="0" applyNumberFormat="1" applyFont="1" applyFill="1" applyBorder="1" applyAlignment="1" applyProtection="1">
      <alignment vertical="center" wrapText="1"/>
      <protection/>
    </xf>
    <xf numFmtId="4" fontId="36" fillId="0" borderId="27" xfId="0" applyNumberFormat="1" applyFont="1" applyFill="1" applyBorder="1" applyAlignment="1" applyProtection="1">
      <alignment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175" fontId="36" fillId="0" borderId="26" xfId="0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Font="1" applyFill="1" applyBorder="1" applyAlignment="1" applyProtection="1">
      <alignment horizontal="left" vertical="center" wrapText="1"/>
      <protection/>
    </xf>
    <xf numFmtId="0" fontId="36" fillId="0" borderId="26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175" fontId="45" fillId="0" borderId="29" xfId="0" applyNumberFormat="1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left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4" fontId="36" fillId="24" borderId="29" xfId="0" applyNumberFormat="1" applyFont="1" applyFill="1" applyBorder="1" applyAlignment="1" applyProtection="1">
      <alignment vertical="center" wrapText="1"/>
      <protection/>
    </xf>
    <xf numFmtId="4" fontId="36" fillId="0" borderId="29" xfId="0" applyNumberFormat="1" applyFont="1" applyFill="1" applyBorder="1" applyAlignment="1" applyProtection="1">
      <alignment vertical="center" wrapText="1"/>
      <protection/>
    </xf>
    <xf numFmtId="4" fontId="36" fillId="0" borderId="30" xfId="0" applyNumberFormat="1" applyFont="1" applyFill="1" applyBorder="1" applyAlignment="1" applyProtection="1">
      <alignment vertical="center" wrapText="1"/>
      <protection/>
    </xf>
    <xf numFmtId="0" fontId="44" fillId="26" borderId="25" xfId="0" applyFont="1" applyFill="1" applyBorder="1" applyAlignment="1" applyProtection="1">
      <alignment horizontal="center" vertical="center" wrapText="1"/>
      <protection/>
    </xf>
    <xf numFmtId="0" fontId="35" fillId="26" borderId="26" xfId="0" applyNumberFormat="1" applyFont="1" applyFill="1" applyBorder="1" applyAlignment="1" applyProtection="1">
      <alignment horizontal="center" vertical="center" wrapText="1"/>
      <protection/>
    </xf>
    <xf numFmtId="175" fontId="44" fillId="26" borderId="26" xfId="0" applyNumberFormat="1" applyFont="1" applyFill="1" applyBorder="1" applyAlignment="1" applyProtection="1">
      <alignment horizontal="center" vertical="center" wrapText="1"/>
      <protection/>
    </xf>
    <xf numFmtId="0" fontId="44" fillId="26" borderId="26" xfId="0" applyFont="1" applyFill="1" applyBorder="1" applyAlignment="1" applyProtection="1">
      <alignment horizontal="left" vertical="center" wrapText="1"/>
      <protection/>
    </xf>
    <xf numFmtId="0" fontId="44" fillId="26" borderId="26" xfId="0" applyFont="1" applyFill="1" applyBorder="1" applyAlignment="1" applyProtection="1">
      <alignment horizontal="center" vertical="center" wrapText="1"/>
      <protection/>
    </xf>
    <xf numFmtId="4" fontId="35" fillId="26" borderId="26" xfId="0" applyNumberFormat="1" applyFont="1" applyFill="1" applyBorder="1" applyAlignment="1" applyProtection="1">
      <alignment vertical="center" wrapText="1"/>
      <protection/>
    </xf>
    <xf numFmtId="4" fontId="35" fillId="26" borderId="27" xfId="0" applyNumberFormat="1" applyFont="1" applyFill="1" applyBorder="1" applyAlignment="1" applyProtection="1">
      <alignment vertical="center" wrapText="1"/>
      <protection/>
    </xf>
    <xf numFmtId="175" fontId="0" fillId="0" borderId="0" xfId="57" applyNumberFormat="1" applyFont="1" applyFill="1" applyBorder="1" applyAlignment="1" applyProtection="1">
      <alignment horizontal="center" wrapText="1"/>
      <protection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36" fillId="0" borderId="32" xfId="0" applyNumberFormat="1" applyFont="1" applyFill="1" applyBorder="1" applyAlignment="1" applyProtection="1">
      <alignment horizontal="center" vertical="center" wrapText="1"/>
      <protection/>
    </xf>
    <xf numFmtId="49" fontId="45" fillId="0" borderId="32" xfId="0" applyNumberFormat="1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left" vertical="center" wrapTex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4" fontId="36" fillId="24" borderId="32" xfId="0" applyNumberFormat="1" applyFont="1" applyFill="1" applyBorder="1" applyAlignment="1" applyProtection="1">
      <alignment vertical="center" wrapText="1"/>
      <protection/>
    </xf>
    <xf numFmtId="178" fontId="45" fillId="0" borderId="32" xfId="0" applyNumberFormat="1" applyFont="1" applyFill="1" applyBorder="1" applyAlignment="1" applyProtection="1">
      <alignment horizontal="center" vertical="center" wrapText="1"/>
      <protection/>
    </xf>
    <xf numFmtId="4" fontId="36" fillId="0" borderId="32" xfId="0" applyNumberFormat="1" applyFont="1" applyFill="1" applyBorder="1" applyAlignment="1" applyProtection="1">
      <alignment vertical="center" wrapText="1"/>
      <protection/>
    </xf>
    <xf numFmtId="4" fontId="36" fillId="0" borderId="33" xfId="0" applyNumberFormat="1" applyFont="1" applyFill="1" applyBorder="1" applyAlignment="1" applyProtection="1">
      <alignment vertical="center" wrapText="1"/>
      <protection/>
    </xf>
    <xf numFmtId="10" fontId="62" fillId="25" borderId="34" xfId="60" applyNumberFormat="1" applyFont="1" applyFill="1" applyBorder="1" applyAlignment="1" applyProtection="1">
      <alignment horizontal="left" vertical="center" wrapText="1" readingOrder="1"/>
      <protection/>
    </xf>
    <xf numFmtId="177" fontId="35" fillId="25" borderId="34" xfId="49" applyNumberFormat="1" applyFont="1" applyFill="1" applyBorder="1" applyAlignment="1" applyProtection="1">
      <alignment horizontal="left" wrapText="1"/>
      <protection/>
    </xf>
    <xf numFmtId="176" fontId="35" fillId="25" borderId="34" xfId="79" applyFont="1" applyFill="1" applyBorder="1" applyAlignment="1" applyProtection="1">
      <alignment horizontal="left" wrapText="1"/>
      <protection/>
    </xf>
    <xf numFmtId="178" fontId="35" fillId="25" borderId="34" xfId="79" applyNumberFormat="1" applyFont="1" applyFill="1" applyBorder="1" applyAlignment="1" applyProtection="1">
      <alignment horizontal="left" wrapText="1"/>
      <protection/>
    </xf>
    <xf numFmtId="169" fontId="62" fillId="25" borderId="34" xfId="45" applyFont="1" applyFill="1" applyBorder="1" applyAlignment="1" applyProtection="1">
      <alignment vertical="center"/>
      <protection/>
    </xf>
    <xf numFmtId="169" fontId="62" fillId="25" borderId="35" xfId="45" applyFont="1" applyFill="1" applyBorder="1" applyAlignment="1" applyProtection="1">
      <alignment vertical="center"/>
      <protection/>
    </xf>
    <xf numFmtId="49" fontId="33" fillId="0" borderId="0" xfId="0" applyNumberFormat="1" applyFont="1" applyFill="1" applyAlignment="1" applyProtection="1">
      <alignment horizontal="center"/>
      <protection/>
    </xf>
    <xf numFmtId="173" fontId="33" fillId="0" borderId="0" xfId="0" applyNumberFormat="1" applyFont="1" applyFill="1" applyAlignment="1" applyProtection="1">
      <alignment/>
      <protection/>
    </xf>
    <xf numFmtId="49" fontId="33" fillId="0" borderId="0" xfId="0" applyNumberFormat="1" applyFont="1" applyFill="1" applyAlignment="1" applyProtection="1">
      <alignment horizontal="center" vertical="center"/>
      <protection/>
    </xf>
    <xf numFmtId="2" fontId="33" fillId="24" borderId="0" xfId="0" applyNumberFormat="1" applyFont="1" applyFill="1" applyAlignment="1" applyProtection="1">
      <alignment/>
      <protection/>
    </xf>
    <xf numFmtId="178" fontId="33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/>
      <protection locked="0"/>
    </xf>
    <xf numFmtId="178" fontId="36" fillId="0" borderId="0" xfId="0" applyNumberFormat="1" applyFont="1" applyFill="1" applyAlignment="1" applyProtection="1">
      <alignment/>
      <protection locked="0"/>
    </xf>
    <xf numFmtId="173" fontId="36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 applyProtection="1">
      <alignment horizontal="center"/>
      <protection locked="0"/>
    </xf>
    <xf numFmtId="178" fontId="36" fillId="0" borderId="0" xfId="0" applyNumberFormat="1" applyFont="1" applyFill="1" applyAlignment="1" applyProtection="1">
      <alignment horizontal="center"/>
      <protection locked="0"/>
    </xf>
    <xf numFmtId="173" fontId="36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4" fontId="22" fillId="0" borderId="0" xfId="0" applyNumberFormat="1" applyFont="1" applyFill="1" applyAlignment="1" applyProtection="1">
      <alignment horizontal="center" vertical="center"/>
      <protection locked="0"/>
    </xf>
    <xf numFmtId="173" fontId="25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178" fontId="36" fillId="26" borderId="23" xfId="0" applyNumberFormat="1" applyFont="1" applyFill="1" applyBorder="1" applyAlignment="1" applyProtection="1">
      <alignment vertical="center" wrapText="1"/>
      <protection locked="0"/>
    </xf>
    <xf numFmtId="173" fontId="45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36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5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4" fillId="26" borderId="2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4" fontId="36" fillId="0" borderId="0" xfId="0" applyNumberFormat="1" applyFont="1" applyFill="1" applyBorder="1" applyAlignment="1" applyProtection="1">
      <alignment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36" fillId="0" borderId="0" xfId="0" applyNumberFormat="1" applyFont="1" applyFill="1" applyBorder="1" applyAlignment="1" applyProtection="1">
      <alignment vertical="center" wrapText="1"/>
      <protection locked="0"/>
    </xf>
    <xf numFmtId="178" fontId="36" fillId="0" borderId="0" xfId="0" applyNumberFormat="1" applyFont="1" applyFill="1" applyBorder="1" applyAlignment="1" applyProtection="1">
      <alignment vertical="center" wrapText="1"/>
      <protection locked="0"/>
    </xf>
    <xf numFmtId="173" fontId="35" fillId="0" borderId="0" xfId="0" applyNumberFormat="1" applyFont="1" applyFill="1" applyBorder="1" applyAlignment="1" applyProtection="1">
      <alignment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173" fontId="36" fillId="0" borderId="0" xfId="0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/>
      <protection locked="0"/>
    </xf>
    <xf numFmtId="173" fontId="33" fillId="0" borderId="0" xfId="0" applyNumberFormat="1" applyFont="1" applyFill="1" applyAlignment="1" applyProtection="1">
      <alignment/>
      <protection locked="0"/>
    </xf>
    <xf numFmtId="173" fontId="33" fillId="0" borderId="0" xfId="0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Alignment="1" applyProtection="1">
      <alignment horizontal="center" vertical="center"/>
      <protection locked="0"/>
    </xf>
    <xf numFmtId="178" fontId="33" fillId="0" borderId="0" xfId="0" applyNumberFormat="1" applyFont="1" applyFill="1" applyAlignment="1" applyProtection="1">
      <alignment/>
      <protection locked="0"/>
    </xf>
    <xf numFmtId="178" fontId="19" fillId="0" borderId="0" xfId="79" applyNumberFormat="1" applyFont="1" applyFill="1" applyAlignment="1" applyProtection="1">
      <alignment/>
      <protection locked="0"/>
    </xf>
    <xf numFmtId="176" fontId="19" fillId="0" borderId="0" xfId="79" applyFont="1" applyFill="1" applyAlignment="1" applyProtection="1">
      <alignment/>
      <protection locked="0"/>
    </xf>
    <xf numFmtId="49" fontId="19" fillId="0" borderId="0" xfId="49" applyNumberFormat="1" applyFont="1" applyFill="1" applyAlignment="1" applyProtection="1">
      <alignment/>
      <protection locked="0"/>
    </xf>
    <xf numFmtId="49" fontId="0" fillId="0" borderId="0" xfId="49" applyNumberFormat="1" applyFill="1" applyAlignment="1" applyProtection="1">
      <alignment/>
      <protection locked="0"/>
    </xf>
    <xf numFmtId="178" fontId="19" fillId="0" borderId="0" xfId="79" applyNumberFormat="1" applyFont="1" applyFill="1" applyBorder="1" applyAlignment="1" applyProtection="1">
      <alignment/>
      <protection locked="0"/>
    </xf>
    <xf numFmtId="176" fontId="19" fillId="0" borderId="0" xfId="79" applyFont="1" applyFill="1" applyBorder="1" applyAlignment="1" applyProtection="1">
      <alignment/>
      <protection locked="0"/>
    </xf>
    <xf numFmtId="178" fontId="47" fillId="0" borderId="0" xfId="79" applyNumberFormat="1" applyFont="1" applyFill="1" applyBorder="1" applyAlignment="1" applyProtection="1">
      <alignment vertical="center"/>
      <protection locked="0"/>
    </xf>
    <xf numFmtId="176" fontId="47" fillId="0" borderId="0" xfId="79" applyFont="1" applyFill="1" applyBorder="1" applyAlignment="1" applyProtection="1">
      <alignment vertical="center"/>
      <protection locked="0"/>
    </xf>
    <xf numFmtId="49" fontId="47" fillId="0" borderId="0" xfId="0" applyNumberFormat="1" applyFont="1" applyFill="1" applyAlignment="1" applyProtection="1">
      <alignment horizontal="left" vertical="center"/>
      <protection locked="0"/>
    </xf>
    <xf numFmtId="177" fontId="48" fillId="0" borderId="0" xfId="0" applyNumberFormat="1" applyFont="1" applyFill="1" applyAlignment="1" applyProtection="1">
      <alignment horizontal="left" vertical="center"/>
      <protection locked="0"/>
    </xf>
    <xf numFmtId="176" fontId="48" fillId="0" borderId="0" xfId="79" applyFont="1" applyFill="1" applyBorder="1" applyAlignment="1" applyProtection="1">
      <alignment vertical="center"/>
      <protection locked="0"/>
    </xf>
    <xf numFmtId="178" fontId="49" fillId="0" borderId="0" xfId="79" applyNumberFormat="1" applyFont="1" applyFill="1" applyBorder="1" applyAlignment="1" applyProtection="1">
      <alignment vertical="center"/>
      <protection locked="0"/>
    </xf>
    <xf numFmtId="176" fontId="49" fillId="0" borderId="0" xfId="79" applyFont="1" applyFill="1" applyBorder="1" applyAlignment="1" applyProtection="1">
      <alignment vertical="center"/>
      <protection locked="0"/>
    </xf>
    <xf numFmtId="177" fontId="49" fillId="0" borderId="0" xfId="0" applyNumberFormat="1" applyFont="1" applyFill="1" applyAlignment="1" applyProtection="1">
      <alignment horizontal="left" vertic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2" fontId="65" fillId="0" borderId="0" xfId="0" applyNumberFormat="1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4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14" fontId="36" fillId="0" borderId="0" xfId="0" applyNumberFormat="1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NumberFormat="1" applyFont="1" applyBorder="1" applyAlignment="1" applyProtection="1">
      <alignment vertical="distributed"/>
      <protection locked="0"/>
    </xf>
    <xf numFmtId="4" fontId="35" fillId="0" borderId="0" xfId="0" applyNumberFormat="1" applyFont="1" applyBorder="1" applyAlignment="1" applyProtection="1">
      <alignment vertical="distributed"/>
      <protection locked="0"/>
    </xf>
    <xf numFmtId="0" fontId="35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177" fontId="62" fillId="25" borderId="36" xfId="0" applyNumberFormat="1" applyFont="1" applyFill="1" applyBorder="1" applyAlignment="1" applyProtection="1">
      <alignment horizontal="center" vertical="center" wrapText="1" readingOrder="1"/>
      <protection/>
    </xf>
    <xf numFmtId="177" fontId="62" fillId="25" borderId="34" xfId="0" applyNumberFormat="1" applyFont="1" applyFill="1" applyBorder="1" applyAlignment="1" applyProtection="1">
      <alignment horizontal="center" vertical="center" wrapText="1" readingOrder="1"/>
      <protection/>
    </xf>
    <xf numFmtId="0" fontId="27" fillId="0" borderId="0" xfId="0" applyNumberFormat="1" applyFont="1" applyAlignment="1" applyProtection="1">
      <alignment horizontal="left" vertical="distributed" wrapText="1"/>
      <protection/>
    </xf>
    <xf numFmtId="0" fontId="22" fillId="0" borderId="0" xfId="0" applyNumberFormat="1" applyFont="1" applyAlignment="1" applyProtection="1">
      <alignment horizontal="left" vertical="distributed"/>
      <protection/>
    </xf>
    <xf numFmtId="0" fontId="27" fillId="0" borderId="0" xfId="0" applyNumberFormat="1" applyFont="1" applyAlignment="1" applyProtection="1">
      <alignment horizontal="right" vertical="distributed"/>
      <protection/>
    </xf>
    <xf numFmtId="14" fontId="22" fillId="0" borderId="0" xfId="0" applyNumberFormat="1" applyFont="1" applyAlignment="1" applyProtection="1">
      <alignment horizontal="left" vertical="distributed"/>
      <protection/>
    </xf>
    <xf numFmtId="0" fontId="28" fillId="0" borderId="0" xfId="0" applyFont="1" applyAlignment="1" applyProtection="1">
      <alignment horizontal="center" vertical="center"/>
      <protection/>
    </xf>
    <xf numFmtId="0" fontId="36" fillId="0" borderId="0" xfId="0" applyNumberFormat="1" applyFont="1" applyBorder="1" applyAlignment="1">
      <alignment vertical="distributed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37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 wrapText="1"/>
    </xf>
    <xf numFmtId="4" fontId="35" fillId="0" borderId="0" xfId="0" applyNumberFormat="1" applyFont="1" applyBorder="1" applyAlignment="1" applyProtection="1">
      <alignment horizontal="left" vertical="distributed"/>
      <protection locked="0"/>
    </xf>
    <xf numFmtId="0" fontId="35" fillId="0" borderId="37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6" fillId="0" borderId="41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9" fontId="68" fillId="0" borderId="0" xfId="60" applyFont="1" applyAlignment="1" applyProtection="1">
      <alignment vertical="center"/>
      <protection locked="0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rmal 6" xfId="55"/>
    <cellStyle name="Normal 7" xfId="56"/>
    <cellStyle name="Normal_Plan1" xfId="57"/>
    <cellStyle name="Nota" xfId="58"/>
    <cellStyle name="Nota 2" xfId="59"/>
    <cellStyle name="Percent" xfId="60"/>
    <cellStyle name="Porcentagem 2" xfId="61"/>
    <cellStyle name="Porcentagem 3" xfId="62"/>
    <cellStyle name="Porcentagem 4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ítulo 5" xfId="73"/>
    <cellStyle name="Título 6" xfId="74"/>
    <cellStyle name="Total" xfId="75"/>
    <cellStyle name="Comma" xfId="76"/>
    <cellStyle name="Vírgula 2" xfId="77"/>
    <cellStyle name="Vírgula 2 2" xfId="78"/>
    <cellStyle name="Vírgula 3" xfId="79"/>
  </cellStyles>
  <dxfs count="7"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view="pageBreakPreview" zoomScaleSheetLayoutView="100" zoomScalePageLayoutView="0" workbookViewId="0" topLeftCell="A25">
      <selection activeCell="E15" sqref="E15"/>
    </sheetView>
  </sheetViews>
  <sheetFormatPr defaultColWidth="9.140625" defaultRowHeight="13.5" customHeight="1"/>
  <cols>
    <col min="1" max="1" width="1.1484375" style="38" customWidth="1"/>
    <col min="2" max="2" width="7.57421875" style="114" customWidth="1"/>
    <col min="3" max="3" width="10.28125" style="38" customWidth="1"/>
    <col min="4" max="4" width="11.8515625" style="114" customWidth="1"/>
    <col min="5" max="5" width="56.28125" style="38" customWidth="1"/>
    <col min="6" max="6" width="8.57421875" style="116" customWidth="1"/>
    <col min="7" max="7" width="10.140625" style="117" bestFit="1" customWidth="1"/>
    <col min="8" max="8" width="9.8515625" style="118" bestFit="1" customWidth="1"/>
    <col min="9" max="9" width="10.8515625" style="115" customWidth="1"/>
    <col min="10" max="10" width="19.7109375" style="115" bestFit="1" customWidth="1"/>
    <col min="11" max="11" width="10.421875" style="37" customWidth="1"/>
    <col min="12" max="12" width="9.140625" style="38" customWidth="1"/>
    <col min="13" max="13" width="13.8515625" style="38" customWidth="1"/>
    <col min="14" max="16384" width="9.140625" style="38" customWidth="1"/>
  </cols>
  <sheetData>
    <row r="1" spans="2:10" ht="7.5" customHeight="1">
      <c r="B1" s="31"/>
      <c r="C1" s="32"/>
      <c r="D1" s="31"/>
      <c r="E1" s="32"/>
      <c r="F1" s="33"/>
      <c r="G1" s="34"/>
      <c r="H1" s="35"/>
      <c r="I1" s="36"/>
      <c r="J1" s="36"/>
    </row>
    <row r="2" spans="2:10" ht="12.75" customHeight="1">
      <c r="B2" s="119"/>
      <c r="C2" s="120"/>
      <c r="D2" s="119"/>
      <c r="E2" s="120"/>
      <c r="F2" s="121"/>
      <c r="G2" s="122"/>
      <c r="H2" s="123"/>
      <c r="I2" s="124"/>
      <c r="J2" s="124"/>
    </row>
    <row r="3" spans="2:10" ht="12.75" customHeight="1">
      <c r="B3" s="119"/>
      <c r="C3" s="120"/>
      <c r="D3" s="119"/>
      <c r="E3" s="120"/>
      <c r="F3" s="121"/>
      <c r="G3" s="125"/>
      <c r="H3" s="126"/>
      <c r="I3" s="126"/>
      <c r="J3" s="127"/>
    </row>
    <row r="4" spans="2:10" ht="12.75" customHeight="1">
      <c r="B4" s="128"/>
      <c r="C4" s="128"/>
      <c r="D4" s="128"/>
      <c r="E4" s="128"/>
      <c r="F4" s="128"/>
      <c r="G4" s="128"/>
      <c r="H4" s="128"/>
      <c r="I4" s="128"/>
      <c r="J4" s="128"/>
    </row>
    <row r="5" spans="2:10" ht="12.75" customHeight="1">
      <c r="B5" s="129"/>
      <c r="C5" s="129"/>
      <c r="D5" s="130"/>
      <c r="E5" s="131"/>
      <c r="F5" s="131"/>
      <c r="G5" s="131"/>
      <c r="H5" s="131"/>
      <c r="I5" s="132"/>
      <c r="J5" s="133"/>
    </row>
    <row r="6" spans="2:10" ht="12.75" customHeight="1">
      <c r="B6" s="134"/>
      <c r="C6" s="134"/>
      <c r="D6" s="134"/>
      <c r="E6" s="134"/>
      <c r="F6" s="134"/>
      <c r="G6" s="134"/>
      <c r="H6" s="134"/>
      <c r="I6" s="134"/>
      <c r="J6" s="134"/>
    </row>
    <row r="7" spans="2:11" s="46" customFormat="1" ht="12.75" customHeight="1">
      <c r="B7" s="129"/>
      <c r="C7" s="129"/>
      <c r="D7" s="129"/>
      <c r="E7" s="135"/>
      <c r="F7" s="136"/>
      <c r="G7" s="137"/>
      <c r="H7" s="137"/>
      <c r="I7" s="137"/>
      <c r="J7" s="133"/>
      <c r="K7" s="45"/>
    </row>
    <row r="8" spans="2:11" s="46" customFormat="1" ht="12.75" customHeight="1">
      <c r="B8" s="129"/>
      <c r="C8" s="129"/>
      <c r="D8" s="129"/>
      <c r="E8" s="135"/>
      <c r="F8" s="136"/>
      <c r="G8" s="137"/>
      <c r="H8" s="137"/>
      <c r="I8" s="137"/>
      <c r="J8" s="133"/>
      <c r="K8" s="45"/>
    </row>
    <row r="9" spans="2:11" s="46" customFormat="1" ht="12.75" customHeight="1">
      <c r="B9" s="129"/>
      <c r="C9" s="129"/>
      <c r="D9" s="129"/>
      <c r="E9" s="135"/>
      <c r="F9" s="136"/>
      <c r="G9" s="137"/>
      <c r="H9" s="137"/>
      <c r="I9" s="137"/>
      <c r="J9" s="133"/>
      <c r="K9" s="45"/>
    </row>
    <row r="10" spans="2:11" s="46" customFormat="1" ht="12.75" customHeight="1">
      <c r="B10" s="129"/>
      <c r="C10" s="129"/>
      <c r="D10" s="129"/>
      <c r="E10" s="135"/>
      <c r="F10" s="136"/>
      <c r="G10" s="137"/>
      <c r="H10" s="137"/>
      <c r="I10" s="137"/>
      <c r="J10" s="133"/>
      <c r="K10" s="45"/>
    </row>
    <row r="11" spans="2:11" s="46" customFormat="1" ht="12.75" customHeight="1">
      <c r="B11" s="129"/>
      <c r="C11" s="129"/>
      <c r="D11" s="129"/>
      <c r="E11" s="135"/>
      <c r="F11" s="136"/>
      <c r="G11" s="137"/>
      <c r="H11" s="137"/>
      <c r="I11" s="137"/>
      <c r="J11" s="133"/>
      <c r="K11" s="45"/>
    </row>
    <row r="12" spans="2:11" s="46" customFormat="1" ht="12.75" customHeight="1">
      <c r="B12" s="129"/>
      <c r="C12" s="129"/>
      <c r="D12" s="129"/>
      <c r="E12" s="135"/>
      <c r="F12" s="136"/>
      <c r="G12" s="137"/>
      <c r="H12" s="137"/>
      <c r="I12" s="137"/>
      <c r="J12" s="138"/>
      <c r="K12" s="47"/>
    </row>
    <row r="13" spans="2:11" s="46" customFormat="1" ht="12.75" customHeight="1">
      <c r="B13" s="139"/>
      <c r="C13" s="139"/>
      <c r="D13" s="139"/>
      <c r="E13" s="139"/>
      <c r="F13" s="139"/>
      <c r="G13" s="139"/>
      <c r="H13" s="139"/>
      <c r="I13" s="140"/>
      <c r="J13" s="141"/>
      <c r="K13" s="47"/>
    </row>
    <row r="14" spans="2:11" s="46" customFormat="1" ht="22.5">
      <c r="B14" s="209" t="s">
        <v>10</v>
      </c>
      <c r="C14" s="209"/>
      <c r="D14" s="209"/>
      <c r="E14" s="209"/>
      <c r="F14" s="209"/>
      <c r="G14" s="209"/>
      <c r="H14" s="209"/>
      <c r="I14" s="209"/>
      <c r="J14" s="209"/>
      <c r="K14" s="47"/>
    </row>
    <row r="15" spans="2:11" s="46" customFormat="1" ht="15.75">
      <c r="B15" s="41"/>
      <c r="C15" s="41"/>
      <c r="D15" s="41"/>
      <c r="E15" s="42"/>
      <c r="F15" s="43"/>
      <c r="G15" s="44"/>
      <c r="H15" s="44"/>
      <c r="I15" s="44"/>
      <c r="J15" s="48"/>
      <c r="K15" s="47"/>
    </row>
    <row r="16" spans="2:11" s="46" customFormat="1" ht="12.75">
      <c r="B16" s="49" t="s">
        <v>63</v>
      </c>
      <c r="C16" s="205" t="s">
        <v>77</v>
      </c>
      <c r="D16" s="205"/>
      <c r="E16" s="205"/>
      <c r="F16" s="205"/>
      <c r="G16" s="205"/>
      <c r="H16" s="205"/>
      <c r="I16" s="205"/>
      <c r="J16" s="205"/>
      <c r="K16" s="47"/>
    </row>
    <row r="17" spans="2:11" s="46" customFormat="1" ht="12.75">
      <c r="B17" s="49" t="s">
        <v>64</v>
      </c>
      <c r="C17" s="205" t="s">
        <v>71</v>
      </c>
      <c r="D17" s="205"/>
      <c r="E17" s="205"/>
      <c r="F17" s="205"/>
      <c r="G17" s="205"/>
      <c r="H17" s="205"/>
      <c r="I17" s="205"/>
      <c r="J17" s="205"/>
      <c r="K17" s="47"/>
    </row>
    <row r="18" spans="2:11" s="46" customFormat="1" ht="12.75">
      <c r="B18" s="50"/>
      <c r="C18" s="206" t="s">
        <v>66</v>
      </c>
      <c r="D18" s="206"/>
      <c r="E18" s="206"/>
      <c r="F18" s="207" t="s">
        <v>65</v>
      </c>
      <c r="G18" s="207"/>
      <c r="H18" s="207"/>
      <c r="I18" s="208">
        <v>43525</v>
      </c>
      <c r="J18" s="208"/>
      <c r="K18" s="47"/>
    </row>
    <row r="19" spans="2:11" s="46" customFormat="1" ht="16.5" thickBot="1">
      <c r="B19" s="48"/>
      <c r="C19" s="51"/>
      <c r="D19" s="48"/>
      <c r="E19" s="51"/>
      <c r="F19" s="52"/>
      <c r="G19" s="53"/>
      <c r="H19" s="39"/>
      <c r="I19" s="39"/>
      <c r="J19" s="40"/>
      <c r="K19" s="47"/>
    </row>
    <row r="20" spans="2:10" s="37" customFormat="1" ht="48.75" thickBot="1" thickTop="1">
      <c r="B20" s="54" t="s">
        <v>3</v>
      </c>
      <c r="C20" s="55" t="s">
        <v>67</v>
      </c>
      <c r="D20" s="56" t="s">
        <v>68</v>
      </c>
      <c r="E20" s="57" t="s">
        <v>69</v>
      </c>
      <c r="F20" s="58" t="s">
        <v>4</v>
      </c>
      <c r="G20" s="59" t="s">
        <v>8</v>
      </c>
      <c r="H20" s="60" t="s">
        <v>9</v>
      </c>
      <c r="I20" s="55" t="s">
        <v>15</v>
      </c>
      <c r="J20" s="61" t="s">
        <v>0</v>
      </c>
    </row>
    <row r="21" spans="2:11" s="70" customFormat="1" ht="14.25" customHeight="1" thickTop="1">
      <c r="B21" s="62" t="s">
        <v>11</v>
      </c>
      <c r="C21" s="63"/>
      <c r="D21" s="64"/>
      <c r="E21" s="65" t="s">
        <v>14</v>
      </c>
      <c r="F21" s="66"/>
      <c r="G21" s="67"/>
      <c r="H21" s="142"/>
      <c r="I21" s="67"/>
      <c r="J21" s="68">
        <f>SUM(J22:J23)</f>
        <v>0</v>
      </c>
      <c r="K21" s="69"/>
    </row>
    <row r="22" spans="2:11" s="70" customFormat="1" ht="15.75">
      <c r="B22" s="71" t="s">
        <v>12</v>
      </c>
      <c r="C22" s="72" t="s">
        <v>53</v>
      </c>
      <c r="D22" s="73" t="s">
        <v>17</v>
      </c>
      <c r="E22" s="74" t="s">
        <v>54</v>
      </c>
      <c r="F22" s="75" t="s">
        <v>1</v>
      </c>
      <c r="G22" s="76">
        <v>6</v>
      </c>
      <c r="H22" s="143"/>
      <c r="I22" s="77">
        <f>ROUND(H22*(1+$E$34),2)</f>
        <v>0</v>
      </c>
      <c r="J22" s="78">
        <f>ROUND(G22*I22,2)</f>
        <v>0</v>
      </c>
      <c r="K22" s="69"/>
    </row>
    <row r="23" spans="2:11" s="70" customFormat="1" ht="15.75" hidden="1">
      <c r="B23" s="79" t="s">
        <v>12</v>
      </c>
      <c r="C23" s="72" t="s">
        <v>53</v>
      </c>
      <c r="D23" s="80" t="s">
        <v>32</v>
      </c>
      <c r="E23" s="81" t="s">
        <v>55</v>
      </c>
      <c r="F23" s="82" t="s">
        <v>5</v>
      </c>
      <c r="G23" s="77">
        <v>1</v>
      </c>
      <c r="H23" s="144"/>
      <c r="I23" s="77" t="e">
        <f>ROUND(H23*(1+#REF!),2)</f>
        <v>#REF!</v>
      </c>
      <c r="J23" s="78"/>
      <c r="K23" s="69"/>
    </row>
    <row r="24" spans="2:11" s="70" customFormat="1" ht="9.75" customHeight="1">
      <c r="B24" s="83"/>
      <c r="C24" s="84"/>
      <c r="D24" s="85"/>
      <c r="E24" s="86"/>
      <c r="F24" s="87"/>
      <c r="G24" s="88"/>
      <c r="H24" s="145"/>
      <c r="I24" s="89"/>
      <c r="J24" s="90"/>
      <c r="K24" s="69"/>
    </row>
    <row r="25" spans="2:11" s="70" customFormat="1" ht="15.75">
      <c r="B25" s="91" t="s">
        <v>23</v>
      </c>
      <c r="C25" s="92"/>
      <c r="D25" s="93"/>
      <c r="E25" s="94" t="s">
        <v>30</v>
      </c>
      <c r="F25" s="95"/>
      <c r="G25" s="96"/>
      <c r="H25" s="146"/>
      <c r="I25" s="96"/>
      <c r="J25" s="97">
        <f>SUM(J26:J32)</f>
        <v>0</v>
      </c>
      <c r="K25" s="69"/>
    </row>
    <row r="26" spans="2:11" s="70" customFormat="1" ht="15.75">
      <c r="B26" s="71" t="s">
        <v>24</v>
      </c>
      <c r="C26" s="72" t="s">
        <v>53</v>
      </c>
      <c r="D26" s="73" t="s">
        <v>18</v>
      </c>
      <c r="E26" s="74" t="s">
        <v>56</v>
      </c>
      <c r="F26" s="75" t="s">
        <v>6</v>
      </c>
      <c r="G26" s="76">
        <v>109.46000000000001</v>
      </c>
      <c r="H26" s="143"/>
      <c r="I26" s="77">
        <f aca="true" t="shared" si="0" ref="I26:I32">ROUND(H26*(1+$E$34),2)</f>
        <v>0</v>
      </c>
      <c r="J26" s="78">
        <f aca="true" t="shared" si="1" ref="J26:J32">ROUND(G26*I26,2)</f>
        <v>0</v>
      </c>
      <c r="K26" s="69"/>
    </row>
    <row r="27" spans="2:11" s="70" customFormat="1" ht="31.5">
      <c r="B27" s="71" t="s">
        <v>25</v>
      </c>
      <c r="C27" s="72" t="s">
        <v>53</v>
      </c>
      <c r="D27" s="73" t="s">
        <v>20</v>
      </c>
      <c r="E27" s="74" t="s">
        <v>57</v>
      </c>
      <c r="F27" s="75" t="s">
        <v>2</v>
      </c>
      <c r="G27" s="76">
        <v>1040.21</v>
      </c>
      <c r="H27" s="143"/>
      <c r="I27" s="77">
        <f t="shared" si="0"/>
        <v>0</v>
      </c>
      <c r="J27" s="78">
        <f t="shared" si="1"/>
        <v>0</v>
      </c>
      <c r="K27" s="69"/>
    </row>
    <row r="28" spans="2:11" s="70" customFormat="1" ht="31.5">
      <c r="B28" s="71" t="s">
        <v>26</v>
      </c>
      <c r="C28" s="72" t="s">
        <v>53</v>
      </c>
      <c r="D28" s="73" t="s">
        <v>21</v>
      </c>
      <c r="E28" s="74" t="s">
        <v>58</v>
      </c>
      <c r="F28" s="75" t="s">
        <v>2</v>
      </c>
      <c r="G28" s="76">
        <v>257.23</v>
      </c>
      <c r="H28" s="143"/>
      <c r="I28" s="77">
        <f t="shared" si="0"/>
        <v>0</v>
      </c>
      <c r="J28" s="78">
        <f t="shared" si="1"/>
        <v>0</v>
      </c>
      <c r="K28" s="69"/>
    </row>
    <row r="29" spans="2:11" s="70" customFormat="1" ht="63">
      <c r="B29" s="71" t="s">
        <v>27</v>
      </c>
      <c r="C29" s="72" t="s">
        <v>53</v>
      </c>
      <c r="D29" s="73" t="s">
        <v>34</v>
      </c>
      <c r="E29" s="74" t="s">
        <v>59</v>
      </c>
      <c r="F29" s="75" t="s">
        <v>2</v>
      </c>
      <c r="G29" s="76">
        <v>656.76</v>
      </c>
      <c r="H29" s="143"/>
      <c r="I29" s="77">
        <f t="shared" si="0"/>
        <v>0</v>
      </c>
      <c r="J29" s="78">
        <f t="shared" si="1"/>
        <v>0</v>
      </c>
      <c r="K29" s="69"/>
    </row>
    <row r="30" spans="2:14" s="70" customFormat="1" ht="31.5">
      <c r="B30" s="71" t="s">
        <v>28</v>
      </c>
      <c r="C30" s="72" t="s">
        <v>53</v>
      </c>
      <c r="D30" s="73" t="s">
        <v>22</v>
      </c>
      <c r="E30" s="74" t="s">
        <v>60</v>
      </c>
      <c r="F30" s="75" t="s">
        <v>1</v>
      </c>
      <c r="G30" s="76">
        <v>165.32</v>
      </c>
      <c r="H30" s="143"/>
      <c r="I30" s="77">
        <f t="shared" si="0"/>
        <v>0</v>
      </c>
      <c r="J30" s="78">
        <f t="shared" si="1"/>
        <v>0</v>
      </c>
      <c r="K30" s="69"/>
      <c r="N30" s="98"/>
    </row>
    <row r="31" spans="2:14" s="70" customFormat="1" ht="31.5">
      <c r="B31" s="71" t="s">
        <v>29</v>
      </c>
      <c r="C31" s="72" t="s">
        <v>53</v>
      </c>
      <c r="D31" s="73" t="s">
        <v>33</v>
      </c>
      <c r="E31" s="74" t="s">
        <v>61</v>
      </c>
      <c r="F31" s="75" t="s">
        <v>2</v>
      </c>
      <c r="G31" s="77">
        <v>1017.87</v>
      </c>
      <c r="H31" s="143"/>
      <c r="I31" s="77">
        <f t="shared" si="0"/>
        <v>0</v>
      </c>
      <c r="J31" s="78">
        <f t="shared" si="1"/>
        <v>0</v>
      </c>
      <c r="K31" s="69"/>
      <c r="N31" s="98"/>
    </row>
    <row r="32" spans="2:14" s="70" customFormat="1" ht="31.5">
      <c r="B32" s="71" t="s">
        <v>31</v>
      </c>
      <c r="C32" s="72" t="s">
        <v>53</v>
      </c>
      <c r="D32" s="73" t="s">
        <v>19</v>
      </c>
      <c r="E32" s="74" t="s">
        <v>62</v>
      </c>
      <c r="F32" s="75" t="s">
        <v>7</v>
      </c>
      <c r="G32" s="77">
        <v>23489.4</v>
      </c>
      <c r="H32" s="143"/>
      <c r="I32" s="77">
        <f t="shared" si="0"/>
        <v>0</v>
      </c>
      <c r="J32" s="78">
        <f t="shared" si="1"/>
        <v>0</v>
      </c>
      <c r="K32" s="69"/>
      <c r="N32" s="98"/>
    </row>
    <row r="33" spans="2:11" s="70" customFormat="1" ht="9.75" customHeight="1" thickBot="1">
      <c r="B33" s="99"/>
      <c r="C33" s="100"/>
      <c r="D33" s="101"/>
      <c r="E33" s="102"/>
      <c r="F33" s="103"/>
      <c r="G33" s="104"/>
      <c r="H33" s="105"/>
      <c r="I33" s="106"/>
      <c r="J33" s="107"/>
      <c r="K33" s="69"/>
    </row>
    <row r="34" spans="2:11" s="70" customFormat="1" ht="20.25" customHeight="1" thickBot="1" thickTop="1">
      <c r="B34" s="203" t="s">
        <v>13</v>
      </c>
      <c r="C34" s="204"/>
      <c r="D34" s="204"/>
      <c r="E34" s="108">
        <v>0.2423</v>
      </c>
      <c r="F34" s="109"/>
      <c r="G34" s="110"/>
      <c r="H34" s="111"/>
      <c r="I34" s="112"/>
      <c r="J34" s="113">
        <f>SUM(J21,J25)</f>
        <v>0</v>
      </c>
      <c r="K34" s="69"/>
    </row>
    <row r="35" spans="2:11" s="70" customFormat="1" ht="16.5" thickTop="1">
      <c r="B35" s="147"/>
      <c r="C35" s="148"/>
      <c r="D35" s="149"/>
      <c r="E35" s="150"/>
      <c r="F35" s="149"/>
      <c r="G35" s="151"/>
      <c r="H35" s="152"/>
      <c r="I35" s="151"/>
      <c r="J35" s="153"/>
      <c r="K35" s="69"/>
    </row>
    <row r="36" spans="2:10" ht="15.75">
      <c r="B36" s="119"/>
      <c r="C36" s="120"/>
      <c r="D36" s="119"/>
      <c r="E36" s="120"/>
      <c r="F36" s="154"/>
      <c r="G36" s="155"/>
      <c r="H36" s="162"/>
      <c r="I36" s="163"/>
      <c r="J36" s="124"/>
    </row>
    <row r="37" spans="2:10" ht="15.75">
      <c r="B37" s="119"/>
      <c r="C37" s="120"/>
      <c r="D37" s="164"/>
      <c r="E37" s="165"/>
      <c r="F37" s="163"/>
      <c r="G37" s="163"/>
      <c r="H37" s="162"/>
      <c r="I37" s="163"/>
      <c r="J37" s="124"/>
    </row>
    <row r="38" spans="2:10" ht="15.75">
      <c r="B38" s="119"/>
      <c r="C38" s="120"/>
      <c r="D38" s="164"/>
      <c r="E38" s="165"/>
      <c r="F38" s="163"/>
      <c r="G38" s="163"/>
      <c r="H38" s="162"/>
      <c r="I38" s="163"/>
      <c r="J38" s="124"/>
    </row>
    <row r="39" spans="2:10" ht="15.75">
      <c r="B39" s="119"/>
      <c r="C39" s="120"/>
      <c r="D39" s="164"/>
      <c r="E39" s="165"/>
      <c r="F39" s="163"/>
      <c r="G39" s="163"/>
      <c r="H39" s="166"/>
      <c r="I39" s="167"/>
      <c r="J39" s="124"/>
    </row>
    <row r="40" spans="2:10" ht="15.75">
      <c r="B40" s="119"/>
      <c r="C40" s="120"/>
      <c r="D40" s="164" t="s">
        <v>16</v>
      </c>
      <c r="E40" s="165"/>
      <c r="F40" s="167"/>
      <c r="G40" s="167"/>
      <c r="H40" s="168"/>
      <c r="I40" s="169"/>
      <c r="J40" s="124"/>
    </row>
    <row r="41" spans="2:10" ht="15.75">
      <c r="B41" s="119"/>
      <c r="C41" s="120"/>
      <c r="D41" s="170" t="s">
        <v>74</v>
      </c>
      <c r="E41" s="170"/>
      <c r="F41" s="169"/>
      <c r="G41" s="169"/>
      <c r="H41" s="169"/>
      <c r="I41" s="169"/>
      <c r="J41" s="169"/>
    </row>
    <row r="42" spans="2:10" ht="15.75">
      <c r="B42" s="119"/>
      <c r="C42" s="120"/>
      <c r="D42" s="171" t="s">
        <v>75</v>
      </c>
      <c r="E42" s="171"/>
      <c r="F42" s="171"/>
      <c r="G42" s="172"/>
      <c r="H42" s="173"/>
      <c r="I42" s="174"/>
      <c r="J42" s="124"/>
    </row>
    <row r="43" spans="2:10" ht="14.25">
      <c r="B43" s="156"/>
      <c r="C43" s="157"/>
      <c r="D43" s="175" t="s">
        <v>76</v>
      </c>
      <c r="E43" s="175"/>
      <c r="F43" s="175"/>
      <c r="G43" s="174"/>
      <c r="H43" s="173"/>
      <c r="I43" s="174"/>
      <c r="J43" s="158"/>
    </row>
    <row r="44" spans="2:10" ht="14.25">
      <c r="B44" s="156"/>
      <c r="C44" s="157"/>
      <c r="D44" s="175"/>
      <c r="E44" s="175"/>
      <c r="F44" s="175"/>
      <c r="G44" s="174"/>
      <c r="H44" s="173"/>
      <c r="I44" s="159"/>
      <c r="J44" s="158"/>
    </row>
    <row r="45" spans="2:10" ht="14.25">
      <c r="B45" s="156"/>
      <c r="C45" s="157"/>
      <c r="D45" s="156"/>
      <c r="E45" s="157"/>
      <c r="F45" s="174"/>
      <c r="G45" s="174"/>
      <c r="H45" s="173"/>
      <c r="I45" s="158"/>
      <c r="J45" s="158"/>
    </row>
    <row r="46" spans="2:10" ht="14.25">
      <c r="B46" s="156"/>
      <c r="C46" s="157"/>
      <c r="D46" s="156"/>
      <c r="E46" s="157"/>
      <c r="F46" s="174"/>
      <c r="G46" s="174"/>
      <c r="H46" s="173"/>
      <c r="I46" s="158"/>
      <c r="J46" s="158"/>
    </row>
    <row r="47" spans="2:10" ht="14.25">
      <c r="B47" s="156"/>
      <c r="C47" s="157"/>
      <c r="D47" s="156"/>
      <c r="E47" s="157"/>
      <c r="F47" s="174"/>
      <c r="G47" s="174"/>
      <c r="H47" s="173"/>
      <c r="I47" s="158"/>
      <c r="J47" s="158"/>
    </row>
    <row r="48" spans="2:10" ht="12.75">
      <c r="B48" s="156"/>
      <c r="C48" s="157"/>
      <c r="D48" s="156"/>
      <c r="E48" s="157"/>
      <c r="F48" s="160"/>
      <c r="G48" s="176"/>
      <c r="H48" s="161"/>
      <c r="I48" s="158"/>
      <c r="J48" s="158"/>
    </row>
    <row r="49" spans="2:10" ht="12.75">
      <c r="B49" s="156"/>
      <c r="C49" s="157"/>
      <c r="D49" s="156"/>
      <c r="E49" s="157"/>
      <c r="F49" s="160"/>
      <c r="G49" s="176"/>
      <c r="H49" s="161"/>
      <c r="I49" s="158"/>
      <c r="J49" s="158"/>
    </row>
    <row r="50" spans="2:10" ht="12.75">
      <c r="B50" s="156"/>
      <c r="C50" s="157"/>
      <c r="D50" s="156"/>
      <c r="E50" s="157"/>
      <c r="F50" s="160"/>
      <c r="G50" s="176"/>
      <c r="H50" s="161"/>
      <c r="I50" s="158"/>
      <c r="J50" s="158"/>
    </row>
    <row r="51" spans="2:10" ht="12.75">
      <c r="B51" s="156"/>
      <c r="C51" s="157"/>
      <c r="D51" s="156"/>
      <c r="E51" s="157"/>
      <c r="F51" s="160"/>
      <c r="G51" s="176"/>
      <c r="H51" s="161"/>
      <c r="I51" s="158"/>
      <c r="J51" s="158"/>
    </row>
    <row r="52" spans="2:10" ht="12.75">
      <c r="B52" s="156"/>
      <c r="C52" s="157"/>
      <c r="D52" s="156"/>
      <c r="E52" s="157"/>
      <c r="F52" s="160"/>
      <c r="G52" s="176"/>
      <c r="H52" s="161"/>
      <c r="I52" s="158"/>
      <c r="J52" s="158"/>
    </row>
    <row r="53" spans="2:10" ht="12.75">
      <c r="B53" s="156"/>
      <c r="C53" s="157"/>
      <c r="D53" s="156"/>
      <c r="E53" s="157"/>
      <c r="F53" s="160"/>
      <c r="G53" s="176"/>
      <c r="H53" s="161"/>
      <c r="I53" s="158"/>
      <c r="J53" s="158"/>
    </row>
    <row r="54" spans="2:10" ht="12.75">
      <c r="B54" s="156"/>
      <c r="C54" s="157"/>
      <c r="D54" s="156"/>
      <c r="E54" s="157"/>
      <c r="F54" s="160"/>
      <c r="G54" s="176"/>
      <c r="H54" s="161"/>
      <c r="I54" s="158"/>
      <c r="J54" s="158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</sheetData>
  <sheetProtection password="C510" sheet="1"/>
  <autoFilter ref="D20:D33"/>
  <mergeCells count="7">
    <mergeCell ref="B34:D34"/>
    <mergeCell ref="C17:J17"/>
    <mergeCell ref="C18:E18"/>
    <mergeCell ref="F18:H18"/>
    <mergeCell ref="I18:J18"/>
    <mergeCell ref="B14:J14"/>
    <mergeCell ref="C16:J16"/>
  </mergeCells>
  <conditionalFormatting sqref="J15">
    <cfRule type="cellIs" priority="1" dxfId="6" operator="equal" stopIfTrue="1">
      <formula>"Escolha só um BDI 1"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67" r:id="rId1"/>
  <headerFooter alignWithMargins="0">
    <oddFooter>&amp;RPág.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tabSelected="1" view="pageBreakPreview" zoomScale="6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2.421875" style="3" customWidth="1"/>
    <col min="2" max="2" width="10.421875" style="3" customWidth="1"/>
    <col min="3" max="3" width="35.28125" style="3" customWidth="1"/>
    <col min="4" max="4" width="3.7109375" style="3" customWidth="1"/>
    <col min="5" max="5" width="17.57421875" style="4" bestFit="1" customWidth="1"/>
    <col min="6" max="6" width="18.7109375" style="4" bestFit="1" customWidth="1"/>
    <col min="7" max="10" width="18.7109375" style="3" bestFit="1" customWidth="1"/>
    <col min="11" max="16" width="18.7109375" style="3" hidden="1" customWidth="1"/>
    <col min="17" max="17" width="19.8515625" style="3" bestFit="1" customWidth="1"/>
    <col min="18" max="18" width="22.7109375" style="3" customWidth="1"/>
    <col min="19" max="19" width="9.140625" style="3" customWidth="1"/>
    <col min="20" max="20" width="20.57421875" style="3" customWidth="1"/>
    <col min="21" max="16384" width="9.140625" style="3" customWidth="1"/>
  </cols>
  <sheetData>
    <row r="2" spans="2:17" ht="16.5" customHeight="1">
      <c r="B2" s="177"/>
      <c r="C2" s="177"/>
      <c r="D2" s="177"/>
      <c r="E2" s="178"/>
      <c r="F2" s="178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256" ht="16.5" customHeight="1">
      <c r="A3" s="5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6.5" customHeight="1">
      <c r="A4" s="5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5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5"/>
      <c r="B6" s="180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16.5" customHeight="1">
      <c r="A7" s="5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16.5" customHeight="1">
      <c r="A8" s="5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16.5" customHeight="1">
      <c r="A9" s="5"/>
      <c r="B9" s="180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32.25" customHeight="1">
      <c r="A10" s="5"/>
      <c r="B10" s="6" t="s">
        <v>63</v>
      </c>
      <c r="C10" s="210" t="str">
        <f>ORÇ!C16</f>
        <v>CONTEÇÃO DE ENCOSTAS EM PARTE DA MARGEM DO RIA CAPIVARI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15.75">
      <c r="A11" s="5"/>
      <c r="B11" s="6" t="s">
        <v>64</v>
      </c>
      <c r="C11" s="210" t="str">
        <f>ORÇ!C17</f>
        <v>PRAÇA PINHO BRAVO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3:17" ht="12.75"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9">
        <v>306530</v>
      </c>
    </row>
    <row r="13" spans="2:17" ht="15.75">
      <c r="B13" s="211" t="s">
        <v>3</v>
      </c>
      <c r="C13" s="218" t="s">
        <v>35</v>
      </c>
      <c r="D13" s="219"/>
      <c r="E13" s="10" t="s">
        <v>36</v>
      </c>
      <c r="F13" s="10" t="s">
        <v>37</v>
      </c>
      <c r="G13" s="10" t="s">
        <v>38</v>
      </c>
      <c r="H13" s="10" t="s">
        <v>39</v>
      </c>
      <c r="I13" s="10" t="s">
        <v>40</v>
      </c>
      <c r="J13" s="10" t="s">
        <v>41</v>
      </c>
      <c r="K13" s="10" t="s">
        <v>42</v>
      </c>
      <c r="L13" s="10" t="s">
        <v>43</v>
      </c>
      <c r="M13" s="10" t="s">
        <v>44</v>
      </c>
      <c r="N13" s="10" t="s">
        <v>45</v>
      </c>
      <c r="O13" s="10" t="s">
        <v>46</v>
      </c>
      <c r="P13" s="10" t="s">
        <v>47</v>
      </c>
      <c r="Q13" s="11" t="s">
        <v>48</v>
      </c>
    </row>
    <row r="14" spans="2:17" ht="33" customHeight="1">
      <c r="B14" s="212"/>
      <c r="C14" s="220"/>
      <c r="D14" s="221"/>
      <c r="E14" s="10">
        <v>30</v>
      </c>
      <c r="F14" s="10">
        <v>60</v>
      </c>
      <c r="G14" s="10">
        <v>90</v>
      </c>
      <c r="H14" s="10">
        <v>120</v>
      </c>
      <c r="I14" s="10">
        <v>150</v>
      </c>
      <c r="J14" s="10">
        <v>180</v>
      </c>
      <c r="K14" s="10">
        <v>210</v>
      </c>
      <c r="L14" s="10">
        <v>240</v>
      </c>
      <c r="M14" s="10">
        <v>270</v>
      </c>
      <c r="N14" s="10">
        <v>300</v>
      </c>
      <c r="O14" s="10">
        <v>330</v>
      </c>
      <c r="P14" s="10">
        <v>360</v>
      </c>
      <c r="Q14" s="12"/>
    </row>
    <row r="15" spans="2:17" ht="15.75">
      <c r="B15" s="211" t="str">
        <f>ORÇ!B21</f>
        <v>1.0</v>
      </c>
      <c r="C15" s="213" t="str">
        <f>ORÇ!E21</f>
        <v>SERVIÇOS PRELIMINARES</v>
      </c>
      <c r="D15" s="214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>
        <f aca="true" t="shared" si="0" ref="Q15:Q21">SUM(E15:P15)</f>
        <v>1</v>
      </c>
    </row>
    <row r="16" spans="2:18" ht="15.75">
      <c r="B16" s="212"/>
      <c r="C16" s="215"/>
      <c r="D16" s="216"/>
      <c r="E16" s="15">
        <f>IF(ISBLANK(E15),"",ORÇ!$J$21*E15)</f>
        <v>0</v>
      </c>
      <c r="F16" s="15">
        <f>IF(ISBLANK(F15),"",ORÇ!$J$21*F15)</f>
      </c>
      <c r="G16" s="15">
        <f>IF(ISBLANK(G15),"",ORÇ!$J$21*G15)</f>
      </c>
      <c r="H16" s="15">
        <f>IF(ISBLANK(H15),"",ORÇ!$J$21*H15)</f>
      </c>
      <c r="I16" s="15">
        <f>IF(ISBLANK(I15),"",ORÇ!$J$21*I15)</f>
      </c>
      <c r="J16" s="15">
        <f>IF(ISBLANK(J15),"",ORÇ!$J$21*J15)</f>
      </c>
      <c r="K16" s="15">
        <f>IF(ISBLANK(K15),"",ORÇ!$J$21*K15)</f>
      </c>
      <c r="L16" s="15">
        <f>IF(ISBLANK(L15),"",ORÇ!$J$21*L15)</f>
      </c>
      <c r="M16" s="15">
        <f>IF(ISBLANK(M15),"",ORÇ!$J$21*M15)</f>
      </c>
      <c r="N16" s="15">
        <f>IF(ISBLANK(N15),"",ORÇ!$J$21*N15)</f>
      </c>
      <c r="O16" s="15">
        <f>IF(ISBLANK(O15),"",ORÇ!$J$21*O15)</f>
      </c>
      <c r="P16" s="15">
        <f>IF(ISBLANK(P15),"",ORÇ!$J$21*P15)</f>
      </c>
      <c r="Q16" s="15">
        <f t="shared" si="0"/>
        <v>0</v>
      </c>
      <c r="R16" s="16"/>
    </row>
    <row r="17" spans="2:18" ht="15.75">
      <c r="B17" s="211" t="str">
        <f>ORÇ!B25</f>
        <v>2.0</v>
      </c>
      <c r="C17" s="213" t="str">
        <f>ORÇ!E25</f>
        <v>CONTENÇÃO EM GABIÃO</v>
      </c>
      <c r="D17" s="214"/>
      <c r="E17" s="13">
        <v>0.05</v>
      </c>
      <c r="F17" s="13">
        <v>0.15</v>
      </c>
      <c r="G17" s="13">
        <v>0.2</v>
      </c>
      <c r="H17" s="13">
        <v>0.2</v>
      </c>
      <c r="I17" s="13">
        <v>0.2</v>
      </c>
      <c r="J17" s="13">
        <v>0.2</v>
      </c>
      <c r="K17" s="13"/>
      <c r="L17" s="13"/>
      <c r="M17" s="13"/>
      <c r="N17" s="13"/>
      <c r="O17" s="13"/>
      <c r="P17" s="13"/>
      <c r="Q17" s="14">
        <f t="shared" si="0"/>
        <v>1</v>
      </c>
      <c r="R17" s="17"/>
    </row>
    <row r="18" spans="2:18" ht="15.75">
      <c r="B18" s="212"/>
      <c r="C18" s="215"/>
      <c r="D18" s="216"/>
      <c r="E18" s="15">
        <f>IF(ISBLANK(E17),"",ORÇ!$J$25*E17)</f>
        <v>0</v>
      </c>
      <c r="F18" s="15">
        <f>IF(ISBLANK(F17),"",ORÇ!$J$25*F17)</f>
        <v>0</v>
      </c>
      <c r="G18" s="15">
        <f>IF(ISBLANK(G17),"",ORÇ!$J$25*G17)</f>
        <v>0</v>
      </c>
      <c r="H18" s="15">
        <f>IF(ISBLANK(H17),"",ORÇ!$J$25*H17)</f>
        <v>0</v>
      </c>
      <c r="I18" s="15">
        <f>IF(ISBLANK(I17),"",ORÇ!$J$25*I17)</f>
        <v>0</v>
      </c>
      <c r="J18" s="15">
        <f>IF(ISBLANK(J17),"",ORÇ!$J$25*J17)</f>
        <v>0</v>
      </c>
      <c r="K18" s="15">
        <f>IF(ISBLANK(K17),"",ORÇ!$J$25*K17)</f>
      </c>
      <c r="L18" s="15">
        <f>IF(ISBLANK(L17),"",ORÇ!$J$25*L17)</f>
      </c>
      <c r="M18" s="15">
        <f>IF(ISBLANK(M17),"",ORÇ!$J$25*M17)</f>
      </c>
      <c r="N18" s="15">
        <f>IF(ISBLANK(N17),"",ORÇ!$J$25*N17)</f>
      </c>
      <c r="O18" s="15">
        <f>IF(ISBLANK(O17),"",ORÇ!$J$25*O17)</f>
      </c>
      <c r="P18" s="15">
        <f>IF(ISBLANK(P17),"",ORÇ!$J$25*P17)</f>
      </c>
      <c r="Q18" s="15">
        <f t="shared" si="0"/>
        <v>0</v>
      </c>
      <c r="R18" s="17"/>
    </row>
    <row r="19" spans="2:18" ht="18.75">
      <c r="B19" s="18" t="s">
        <v>49</v>
      </c>
      <c r="C19" s="19"/>
      <c r="D19" s="20"/>
      <c r="E19" s="21">
        <f>E21*$Q23</f>
        <v>0</v>
      </c>
      <c r="F19" s="21">
        <f aca="true" t="shared" si="1" ref="F19:P19">F21*$Q23</f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1"/>
        <v>0</v>
      </c>
      <c r="Q19" s="21">
        <f t="shared" si="0"/>
        <v>0</v>
      </c>
      <c r="R19" s="22"/>
    </row>
    <row r="20" spans="2:18" ht="18.75">
      <c r="B20" s="18" t="s">
        <v>50</v>
      </c>
      <c r="C20" s="19"/>
      <c r="D20" s="20"/>
      <c r="E20" s="23">
        <f>E21-E19</f>
        <v>0</v>
      </c>
      <c r="F20" s="23">
        <f aca="true" t="shared" si="2" ref="F20:P20">F21-F19</f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 t="shared" si="2"/>
        <v>0</v>
      </c>
      <c r="Q20" s="21">
        <f t="shared" si="0"/>
        <v>0</v>
      </c>
      <c r="R20" s="22"/>
    </row>
    <row r="21" spans="2:18" ht="18.75">
      <c r="B21" s="24" t="s">
        <v>51</v>
      </c>
      <c r="C21" s="25"/>
      <c r="D21" s="26"/>
      <c r="E21" s="21">
        <f>SUM(E16,E18)</f>
        <v>0</v>
      </c>
      <c r="F21" s="21">
        <f aca="true" t="shared" si="3" ref="F21:P21">SUM(F16,F18)</f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21">
        <f t="shared" si="3"/>
        <v>0</v>
      </c>
      <c r="P21" s="21">
        <f t="shared" si="3"/>
        <v>0</v>
      </c>
      <c r="Q21" s="21">
        <f t="shared" si="0"/>
        <v>0</v>
      </c>
      <c r="R21" s="22"/>
    </row>
    <row r="22" spans="2:17" ht="15.75">
      <c r="B22" s="225"/>
      <c r="C22" s="225"/>
      <c r="D22" s="186"/>
      <c r="E22" s="187"/>
      <c r="F22" s="187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2:20" ht="15.75">
      <c r="B23" s="190"/>
      <c r="C23" s="226" t="s">
        <v>65</v>
      </c>
      <c r="D23" s="226"/>
      <c r="E23" s="191">
        <v>43525</v>
      </c>
      <c r="F23" s="18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27">
        <v>0.95</v>
      </c>
      <c r="T23" s="27"/>
    </row>
    <row r="24" spans="2:17" ht="15.75">
      <c r="B24" s="192"/>
      <c r="C24" s="192"/>
      <c r="D24" s="192"/>
      <c r="E24" s="187"/>
      <c r="F24" s="187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</row>
    <row r="25" spans="2:17" ht="15.75">
      <c r="B25" s="192"/>
      <c r="C25" s="192"/>
      <c r="D25" s="192"/>
      <c r="E25" s="187"/>
      <c r="F25" s="187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</row>
    <row r="26" spans="2:17" ht="15.75">
      <c r="B26" s="192"/>
      <c r="C26" s="192"/>
      <c r="D26" s="192"/>
      <c r="E26" s="187"/>
      <c r="F26" s="187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</row>
    <row r="27" spans="2:17" ht="15.75">
      <c r="B27" s="192"/>
      <c r="C27" s="192"/>
      <c r="D27" s="192"/>
      <c r="E27" s="187"/>
      <c r="F27" s="187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  <row r="28" spans="2:17" ht="15.75">
      <c r="B28" s="192"/>
      <c r="C28" s="192"/>
      <c r="D28" s="192"/>
      <c r="E28" s="187"/>
      <c r="F28" s="187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2:17" ht="15">
      <c r="B29" s="193"/>
      <c r="C29" s="194" t="s">
        <v>52</v>
      </c>
      <c r="D29" s="195"/>
      <c r="E29" s="195"/>
      <c r="F29" s="195"/>
      <c r="G29" s="194"/>
      <c r="H29" s="194"/>
      <c r="I29" s="194"/>
      <c r="J29" s="195"/>
      <c r="K29" s="195"/>
      <c r="L29" s="195"/>
      <c r="M29" s="195"/>
      <c r="N29" s="195"/>
      <c r="O29" s="195"/>
      <c r="P29" s="195"/>
      <c r="Q29" s="195"/>
    </row>
    <row r="30" spans="2:17" ht="15.75">
      <c r="B30" s="193"/>
      <c r="C30" s="217" t="s">
        <v>72</v>
      </c>
      <c r="D30" s="217"/>
      <c r="E30" s="217"/>
      <c r="F30" s="196"/>
      <c r="G30" s="217"/>
      <c r="H30" s="217"/>
      <c r="I30" s="217"/>
      <c r="J30" s="196"/>
      <c r="K30" s="196"/>
      <c r="L30" s="196"/>
      <c r="M30" s="196"/>
      <c r="N30" s="196"/>
      <c r="O30" s="196"/>
      <c r="P30" s="196"/>
      <c r="Q30" s="196"/>
    </row>
    <row r="31" spans="2:17" ht="15.75">
      <c r="B31" s="193"/>
      <c r="C31" s="197" t="s">
        <v>70</v>
      </c>
      <c r="D31" s="198"/>
      <c r="E31" s="199"/>
      <c r="F31" s="198"/>
      <c r="G31" s="217"/>
      <c r="H31" s="217"/>
      <c r="I31" s="217"/>
      <c r="J31" s="198"/>
      <c r="K31" s="198"/>
      <c r="L31" s="198"/>
      <c r="M31" s="198"/>
      <c r="N31" s="199"/>
      <c r="O31" s="199"/>
      <c r="P31" s="199"/>
      <c r="Q31" s="199"/>
    </row>
    <row r="32" spans="2:17" ht="15.75">
      <c r="B32" s="200"/>
      <c r="C32" s="197" t="s">
        <v>73</v>
      </c>
      <c r="D32" s="201"/>
      <c r="E32" s="202"/>
      <c r="F32" s="201"/>
      <c r="G32" s="217"/>
      <c r="H32" s="217"/>
      <c r="I32" s="217"/>
      <c r="J32" s="201"/>
      <c r="K32" s="201"/>
      <c r="L32" s="201"/>
      <c r="M32" s="201"/>
      <c r="N32" s="202"/>
      <c r="O32" s="202"/>
      <c r="P32" s="202"/>
      <c r="Q32" s="202"/>
    </row>
    <row r="33" spans="2:17" ht="15.75">
      <c r="B33" s="202"/>
      <c r="C33" s="217"/>
      <c r="D33" s="217"/>
      <c r="E33" s="217"/>
      <c r="F33" s="201"/>
      <c r="G33" s="217"/>
      <c r="H33" s="217"/>
      <c r="I33" s="217"/>
      <c r="J33" s="201"/>
      <c r="K33" s="201"/>
      <c r="L33" s="201"/>
      <c r="M33" s="201"/>
      <c r="N33" s="202"/>
      <c r="O33" s="202"/>
      <c r="P33" s="202"/>
      <c r="Q33" s="202"/>
    </row>
    <row r="34" ht="15.75">
      <c r="C34" s="28"/>
    </row>
    <row r="37" spans="3:6" ht="15">
      <c r="C37" s="222"/>
      <c r="D37" s="222"/>
      <c r="E37" s="222"/>
      <c r="F37" s="29"/>
    </row>
    <row r="38" spans="3:5" ht="15.75">
      <c r="C38" s="223"/>
      <c r="D38" s="223"/>
      <c r="E38" s="223"/>
    </row>
    <row r="39" spans="3:5" ht="15.75">
      <c r="C39" s="30"/>
      <c r="D39" s="30"/>
      <c r="E39" s="30"/>
    </row>
    <row r="40" spans="3:5" ht="15.75">
      <c r="C40" s="224"/>
      <c r="D40" s="224"/>
      <c r="E40" s="224"/>
    </row>
    <row r="41" spans="3:5" ht="15.75">
      <c r="C41" s="224"/>
      <c r="D41" s="224"/>
      <c r="E41" s="224"/>
    </row>
  </sheetData>
  <sheetProtection password="C510" sheet="1"/>
  <mergeCells count="20">
    <mergeCell ref="C37:E37"/>
    <mergeCell ref="C38:E38"/>
    <mergeCell ref="C40:E40"/>
    <mergeCell ref="C41:E41"/>
    <mergeCell ref="B22:C22"/>
    <mergeCell ref="C23:D23"/>
    <mergeCell ref="G31:I31"/>
    <mergeCell ref="G32:I32"/>
    <mergeCell ref="C33:E33"/>
    <mergeCell ref="G33:I33"/>
    <mergeCell ref="B13:B14"/>
    <mergeCell ref="C13:D14"/>
    <mergeCell ref="B15:B16"/>
    <mergeCell ref="C15:D16"/>
    <mergeCell ref="C11:Q11"/>
    <mergeCell ref="B17:B18"/>
    <mergeCell ref="C17:D18"/>
    <mergeCell ref="C30:E30"/>
    <mergeCell ref="C10:Q10"/>
    <mergeCell ref="G30:I30"/>
  </mergeCells>
  <conditionalFormatting sqref="Q15">
    <cfRule type="cellIs" priority="8" dxfId="0" operator="equal" stopIfTrue="1">
      <formula>0</formula>
    </cfRule>
  </conditionalFormatting>
  <conditionalFormatting sqref="Q15">
    <cfRule type="cellIs" priority="7" dxfId="1" operator="notEqual" stopIfTrue="1">
      <formula>1</formula>
    </cfRule>
  </conditionalFormatting>
  <conditionalFormatting sqref="E15:P15">
    <cfRule type="cellIs" priority="6" dxfId="0" operator="equal" stopIfTrue="1">
      <formula>0</formula>
    </cfRule>
  </conditionalFormatting>
  <conditionalFormatting sqref="Q17">
    <cfRule type="cellIs" priority="5" dxfId="0" operator="equal" stopIfTrue="1">
      <formula>0</formula>
    </cfRule>
  </conditionalFormatting>
  <conditionalFormatting sqref="Q17">
    <cfRule type="cellIs" priority="4" dxfId="1" operator="notEqual" stopIfTrue="1">
      <formula>1</formula>
    </cfRule>
  </conditionalFormatting>
  <conditionalFormatting sqref="E17:P17">
    <cfRule type="cellIs" priority="1" dxfId="0" operator="equal" stopIfTrue="1">
      <formula>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Mazzetti</dc:creator>
  <cp:keywords/>
  <dc:description/>
  <cp:lastModifiedBy>Deconv-04</cp:lastModifiedBy>
  <cp:lastPrinted>2019-04-11T17:28:26Z</cp:lastPrinted>
  <dcterms:created xsi:type="dcterms:W3CDTF">2014-06-11T19:32:45Z</dcterms:created>
  <dcterms:modified xsi:type="dcterms:W3CDTF">2019-12-30T15:53:30Z</dcterms:modified>
  <cp:category/>
  <cp:version/>
  <cp:contentType/>
  <cp:contentStatus/>
</cp:coreProperties>
</file>